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llybinion/Desktop/"/>
    </mc:Choice>
  </mc:AlternateContent>
  <xr:revisionPtr revIDLastSave="0" documentId="8_{C85CCC06-49B5-5D43-B3B3-DE527D05DC50}" xr6:coauthVersionLast="36" xr6:coauthVersionMax="36" xr10:uidLastSave="{00000000-0000-0000-0000-000000000000}"/>
  <bookViews>
    <workbookView xWindow="7580" yWindow="460" windowWidth="17500" windowHeight="16440" xr2:uid="{916B7C8A-20DC-4096-BCBC-A5C45B9C7B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K19" i="1"/>
  <c r="K13" i="1" l="1"/>
  <c r="F13" i="1"/>
  <c r="B13" i="1"/>
  <c r="C13" i="1"/>
  <c r="C6" i="1"/>
  <c r="C7" i="1"/>
  <c r="C8" i="1"/>
  <c r="C9" i="1"/>
  <c r="C10" i="1"/>
  <c r="C11" i="1"/>
  <c r="C12" i="1"/>
  <c r="C14" i="1"/>
  <c r="C15" i="1"/>
  <c r="C16" i="1"/>
  <c r="C17" i="1"/>
  <c r="C18" i="1"/>
  <c r="C19" i="1"/>
  <c r="C20" i="1"/>
  <c r="C21" i="1"/>
  <c r="C22" i="1"/>
  <c r="C5" i="1"/>
  <c r="B6" i="1"/>
  <c r="B7" i="1"/>
  <c r="B8" i="1"/>
  <c r="B9" i="1"/>
  <c r="B10" i="1"/>
  <c r="B11" i="1"/>
  <c r="B12" i="1"/>
  <c r="B14" i="1"/>
  <c r="B15" i="1"/>
  <c r="B16" i="1"/>
  <c r="B17" i="1"/>
  <c r="B18" i="1"/>
  <c r="B19" i="1"/>
  <c r="B20" i="1"/>
  <c r="B21" i="1"/>
  <c r="B22" i="1"/>
  <c r="B5" i="1"/>
  <c r="E23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5" i="1"/>
  <c r="K18" i="1"/>
  <c r="K8" i="1"/>
  <c r="K9" i="1"/>
  <c r="K7" i="1"/>
  <c r="K20" i="1"/>
  <c r="K12" i="1" l="1"/>
  <c r="K14" i="1"/>
  <c r="K16" i="1"/>
  <c r="D23" i="1" l="1"/>
  <c r="K15" i="1"/>
  <c r="K17" i="1"/>
  <c r="K11" i="1"/>
  <c r="K10" i="1"/>
  <c r="K22" i="1"/>
  <c r="K6" i="1"/>
  <c r="K5" i="1"/>
  <c r="J23" i="1"/>
  <c r="I23" i="1"/>
  <c r="C23" i="1" l="1"/>
  <c r="B23" i="1"/>
  <c r="F23" i="1"/>
  <c r="K23" i="1"/>
</calcChain>
</file>

<file path=xl/sharedStrings.xml><?xml version="1.0" encoding="utf-8"?>
<sst xmlns="http://schemas.openxmlformats.org/spreadsheetml/2006/main" count="78" uniqueCount="49">
  <si>
    <t xml:space="preserve">Detroit </t>
  </si>
  <si>
    <t>City</t>
  </si>
  <si>
    <t>Birmingham</t>
  </si>
  <si>
    <t>Oakland</t>
  </si>
  <si>
    <t>Portland</t>
  </si>
  <si>
    <t>Kansas City</t>
  </si>
  <si>
    <t>Indianapolis</t>
  </si>
  <si>
    <t>Washington, D.C.</t>
  </si>
  <si>
    <t>New York City</t>
  </si>
  <si>
    <t>Philadelphia</t>
  </si>
  <si>
    <t>Chicago</t>
  </si>
  <si>
    <t>Los Angeles</t>
  </si>
  <si>
    <t>New York City: 1970-1974. NYPD. https://www.nyc.gov/site/nypd/stats/reports-analysis/use-of-force.page</t>
  </si>
  <si>
    <t>San Diego</t>
  </si>
  <si>
    <t>1970's population</t>
  </si>
  <si>
    <t>Dallas</t>
  </si>
  <si>
    <t>San Jose</t>
  </si>
  <si>
    <t>Honolulu</t>
  </si>
  <si>
    <t>1970's years</t>
  </si>
  <si>
    <t>St. Louis</t>
  </si>
  <si>
    <t>Rochester</t>
  </si>
  <si>
    <t xml:space="preserve">Kansas City: Geller, William A and Michael S. Scott. "Deadly Force: What We Know." PERF. p63. </t>
  </si>
  <si>
    <t>1973-74</t>
  </si>
  <si>
    <t>1969-70</t>
  </si>
  <si>
    <t>1976-79</t>
  </si>
  <si>
    <t>1977-79</t>
  </si>
  <si>
    <t>1972-77</t>
  </si>
  <si>
    <t>1970-74</t>
  </si>
  <si>
    <t>1970's rate per 100k</t>
  </si>
  <si>
    <t>1974-77</t>
  </si>
  <si>
    <t>Chicago: Harding, R W and R P Fahey. 1973. "Killings by Chicago Police, 1969-70: An Empirical Study." Southern California Law Review. Volume: 46(2).</t>
  </si>
  <si>
    <t>1970's avg annual number of fatal OIS</t>
  </si>
  <si>
    <t>Los Angeles: Klinger, David A. 2012. "On the Problems and Promise of Research on Lethal Police Violence: A Research Note." Homicide Studies. 16(1).</t>
  </si>
  <si>
    <t>% Change Fatal OIS, Rate</t>
  </si>
  <si>
    <t>% Change Fatal OIS, Number</t>
  </si>
  <si>
    <t>Birmingham, Detroit, Indianapolis, Kansas City, Oakland, Portland, and Washington D.C.: Milton, Catherine, Jeanne Wahl Halleck, James Lardner, and Gary L. Abrecht. 1975. "Police Use of Deadly Force." Police Foundation. https://www.ojp.gov/pdffiles1/41735.pdf</t>
  </si>
  <si>
    <t>Dallas, Denver, Honolulu, San Diego, Miami: Binder, Arnold, Peter Scharf, and Ray Galvin. 1983. "Use of Deadly Force by Police Officers." National Institute of Justice. https://www.ojp.gov/pdffiles1/Digitization/101489NCJRS.pdf</t>
  </si>
  <si>
    <t>Memphis</t>
  </si>
  <si>
    <t>69-71, 73-76</t>
  </si>
  <si>
    <t xml:space="preserve">Philadelphia: White, Mike. 2003. "Examining the Impact of External Influences on Police Use of Deadly Force Over Time." Evaluation Review. Vol 27(1). </t>
  </si>
  <si>
    <t>2015-2021  avg annual fatal OIS</t>
  </si>
  <si>
    <t>2015-2021 OIS rate per 100k</t>
  </si>
  <si>
    <t>18 Cities Combined</t>
  </si>
  <si>
    <t xml:space="preserve">2020 population </t>
  </si>
  <si>
    <t>Memphis: Fyfe, James J. 1982. "Blind Justice: Police Shootings in Memphis." Journal of Criminal Law and Criminology. Vol 73(2).</t>
  </si>
  <si>
    <t>Five-Decade Decline in Fatal Police Shootings</t>
  </si>
  <si>
    <t>Over 50 Years, in 18 Cities, 69% Reduction in Officer-Involved Shootings (OIS)</t>
  </si>
  <si>
    <t xml:space="preserve">Current data from https://fatalencounters.org. Includes total number of people shot and killed in a city by law enforcement. (1970's data generally would include only the city's primary police department.) </t>
  </si>
  <si>
    <t>Compiled by Professor Peter Moskos, John Jay College of Criminal Justice.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</si>
</sst>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28"/>
      <color theme="1"/>
      <name val="Times New Roman"/>
      <family val="1"/>
    </font>
    <font>
      <b/>
      <sz val="11"/>
      <color theme="1"/>
      <name val="Times New Roman"/>
      <family val="1"/>
    </font>
    <font>
      <sz val="1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9" fontId="3" fillId="0" borderId="0" xfId="0" applyNumberFormat="1" applyFont="1" applyAlignment="1">
      <alignment horizontal="right" vertical="center"/>
    </xf>
    <xf numFmtId="9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00341-6037-4025-8527-479C08969948}">
  <dimension ref="A1:O42"/>
  <sheetViews>
    <sheetView tabSelected="1" workbookViewId="0">
      <selection activeCell="O28" sqref="O28"/>
    </sheetView>
  </sheetViews>
  <sheetFormatPr baseColWidth="10" defaultColWidth="8.83203125" defaultRowHeight="15" x14ac:dyDescent="0.2"/>
  <cols>
    <col min="1" max="1" width="17.83203125" style="3" customWidth="1"/>
    <col min="2" max="2" width="11.6640625" style="2" customWidth="1"/>
    <col min="3" max="3" width="11.5" style="2" customWidth="1"/>
    <col min="4" max="4" width="13.83203125" style="1" customWidth="1"/>
    <col min="5" max="5" width="11.33203125" style="1" customWidth="1"/>
    <col min="6" max="6" width="10.5" style="1" customWidth="1"/>
    <col min="7" max="7" width="10.1640625" style="1" customWidth="1"/>
    <col min="8" max="8" width="2.1640625" style="1" customWidth="1"/>
    <col min="9" max="9" width="10.83203125" style="1" customWidth="1"/>
    <col min="10" max="10" width="12.5" style="1" customWidth="1"/>
    <col min="11" max="11" width="10.83203125" customWidth="1"/>
    <col min="12" max="12" width="12" bestFit="1" customWidth="1"/>
    <col min="13" max="13" width="17.83203125" style="3" customWidth="1"/>
  </cols>
  <sheetData>
    <row r="1" spans="1:15" ht="22.25" customHeight="1" x14ac:dyDescent="0.2"/>
    <row r="2" spans="1:15" ht="54.5" customHeight="1" x14ac:dyDescent="0.2">
      <c r="A2" s="31" t="s">
        <v>45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4"/>
      <c r="M2"/>
    </row>
    <row r="3" spans="1:15" ht="39" customHeight="1" x14ac:dyDescent="0.2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4"/>
      <c r="M3"/>
    </row>
    <row r="4" spans="1:15" ht="58.25" customHeight="1" x14ac:dyDescent="0.2">
      <c r="A4" s="15" t="s">
        <v>1</v>
      </c>
      <c r="B4" s="26" t="s">
        <v>33</v>
      </c>
      <c r="C4" s="27" t="s">
        <v>34</v>
      </c>
      <c r="D4" s="27" t="s">
        <v>31</v>
      </c>
      <c r="E4" s="27" t="s">
        <v>14</v>
      </c>
      <c r="F4" s="27" t="s">
        <v>28</v>
      </c>
      <c r="G4" s="27" t="s">
        <v>18</v>
      </c>
      <c r="H4" s="22"/>
      <c r="I4" s="28" t="s">
        <v>40</v>
      </c>
      <c r="J4" s="27" t="s">
        <v>43</v>
      </c>
      <c r="K4" s="27" t="s">
        <v>41</v>
      </c>
      <c r="L4" s="14"/>
      <c r="M4" s="15" t="s">
        <v>1</v>
      </c>
    </row>
    <row r="5" spans="1:15" ht="16" x14ac:dyDescent="0.2">
      <c r="A5" s="15" t="s">
        <v>2</v>
      </c>
      <c r="B5" s="17">
        <f>SUM((D5/E5)-(I5/J5))/(D5/E5)*-1</f>
        <v>-0.44623894015052096</v>
      </c>
      <c r="C5" s="18">
        <f>SUM((D5-I5)/D5)*-1</f>
        <v>-0.58807588075880768</v>
      </c>
      <c r="D5" s="19">
        <v>5.5350000000000001</v>
      </c>
      <c r="E5" s="20">
        <v>269000</v>
      </c>
      <c r="F5" s="19">
        <f t="shared" ref="F5:F23" si="0">SUM(D5/(E5/100000))</f>
        <v>2.0576208178438664</v>
      </c>
      <c r="G5" s="21" t="s">
        <v>22</v>
      </c>
      <c r="H5" s="22"/>
      <c r="I5" s="23">
        <v>2.2799999999999998</v>
      </c>
      <c r="J5" s="20">
        <v>200100</v>
      </c>
      <c r="K5" s="24">
        <f t="shared" ref="K5:K22" si="1">SUM(I5/(J5/100000))</f>
        <v>1.1394302848575713</v>
      </c>
      <c r="L5" s="14"/>
      <c r="M5" s="15" t="s">
        <v>2</v>
      </c>
      <c r="N5">
        <v>2.2799999999999998</v>
      </c>
    </row>
    <row r="6" spans="1:15" ht="16" x14ac:dyDescent="0.2">
      <c r="A6" s="15" t="s">
        <v>10</v>
      </c>
      <c r="B6" s="17">
        <f t="shared" ref="B6:B23" si="2">SUM((D6/E6)-(I6/J6))/(D6/E6)*-1</f>
        <v>-0.75672424593469767</v>
      </c>
      <c r="C6" s="18">
        <f t="shared" ref="C6:C23" si="3">SUM((D6-I6)/D6)*-1</f>
        <v>-0.80188235294117638</v>
      </c>
      <c r="D6" s="19">
        <v>42.5</v>
      </c>
      <c r="E6" s="20">
        <v>3367000</v>
      </c>
      <c r="F6" s="19">
        <f t="shared" si="0"/>
        <v>1.2622512622512623</v>
      </c>
      <c r="G6" s="21" t="s">
        <v>23</v>
      </c>
      <c r="H6" s="22"/>
      <c r="I6" s="23">
        <v>8.42</v>
      </c>
      <c r="J6" s="20">
        <v>2742000</v>
      </c>
      <c r="K6" s="24">
        <f t="shared" si="1"/>
        <v>0.30707512764405542</v>
      </c>
      <c r="L6" s="14"/>
      <c r="M6" s="15" t="s">
        <v>10</v>
      </c>
      <c r="N6">
        <v>8.42</v>
      </c>
    </row>
    <row r="7" spans="1:15" ht="16" x14ac:dyDescent="0.2">
      <c r="A7" s="15" t="s">
        <v>15</v>
      </c>
      <c r="B7" s="17">
        <f t="shared" si="2"/>
        <v>-0.62084467414293421</v>
      </c>
      <c r="C7" s="18">
        <f t="shared" si="3"/>
        <v>-0.44176340159123512</v>
      </c>
      <c r="D7" s="19">
        <v>7.6669999999999998</v>
      </c>
      <c r="E7" s="20">
        <v>885000</v>
      </c>
      <c r="F7" s="19">
        <f t="shared" si="0"/>
        <v>0.86632768361581924</v>
      </c>
      <c r="G7" s="21" t="s">
        <v>24</v>
      </c>
      <c r="H7" s="22"/>
      <c r="I7" s="23">
        <v>4.28</v>
      </c>
      <c r="J7" s="20">
        <v>1303000</v>
      </c>
      <c r="K7" s="24">
        <f t="shared" si="1"/>
        <v>0.32847275518035307</v>
      </c>
      <c r="L7" s="14"/>
      <c r="M7" s="15" t="s">
        <v>15</v>
      </c>
      <c r="N7">
        <v>4.28</v>
      </c>
    </row>
    <row r="8" spans="1:15" ht="16" x14ac:dyDescent="0.2">
      <c r="A8" s="15" t="s">
        <v>0</v>
      </c>
      <c r="B8" s="17">
        <f t="shared" si="2"/>
        <v>-0.66251235445845291</v>
      </c>
      <c r="C8" s="18">
        <f t="shared" si="3"/>
        <v>-0.84615384615384615</v>
      </c>
      <c r="D8" s="19">
        <v>26</v>
      </c>
      <c r="E8" s="20">
        <v>1400000</v>
      </c>
      <c r="F8" s="19">
        <f t="shared" si="0"/>
        <v>1.8571428571428572</v>
      </c>
      <c r="G8" s="21" t="s">
        <v>22</v>
      </c>
      <c r="H8" s="22"/>
      <c r="I8" s="23">
        <v>4</v>
      </c>
      <c r="J8" s="20">
        <v>638200</v>
      </c>
      <c r="K8" s="24">
        <f t="shared" ref="K8" si="4">SUM(I8/(J8/100000))</f>
        <v>0.62676277029144467</v>
      </c>
      <c r="L8" s="14"/>
      <c r="M8" s="15" t="s">
        <v>0</v>
      </c>
      <c r="N8">
        <v>4</v>
      </c>
    </row>
    <row r="9" spans="1:15" ht="16" x14ac:dyDescent="0.2">
      <c r="A9" s="15" t="s">
        <v>17</v>
      </c>
      <c r="B9" s="17">
        <f t="shared" si="2"/>
        <v>2.4766804188692118</v>
      </c>
      <c r="C9" s="18">
        <f t="shared" si="3"/>
        <v>3.497751124437781</v>
      </c>
      <c r="D9" s="19">
        <v>0.66700000000000004</v>
      </c>
      <c r="E9" s="20">
        <v>745000</v>
      </c>
      <c r="F9" s="19">
        <f t="shared" si="0"/>
        <v>8.9530201342281887E-2</v>
      </c>
      <c r="G9" s="21" t="s">
        <v>25</v>
      </c>
      <c r="H9" s="22"/>
      <c r="I9" s="23">
        <v>3</v>
      </c>
      <c r="J9" s="20">
        <v>963800</v>
      </c>
      <c r="K9" s="24">
        <f t="shared" ref="K9" si="5">SUM(I9/(J9/100000))</f>
        <v>0.31126789790412951</v>
      </c>
      <c r="L9" s="14"/>
      <c r="M9" s="15" t="s">
        <v>17</v>
      </c>
      <c r="N9">
        <v>3</v>
      </c>
    </row>
    <row r="10" spans="1:15" ht="16" x14ac:dyDescent="0.2">
      <c r="A10" s="15" t="s">
        <v>6</v>
      </c>
      <c r="B10" s="17">
        <f t="shared" si="2"/>
        <v>-0.72193341406043399</v>
      </c>
      <c r="C10" s="18">
        <f t="shared" si="3"/>
        <v>-0.51543209876543206</v>
      </c>
      <c r="D10" s="19">
        <v>6.48</v>
      </c>
      <c r="E10" s="20">
        <v>509000</v>
      </c>
      <c r="F10" s="19">
        <f t="shared" si="0"/>
        <v>1.2730844793713165</v>
      </c>
      <c r="G10" s="21" t="s">
        <v>22</v>
      </c>
      <c r="H10" s="22"/>
      <c r="I10" s="23">
        <v>3.14</v>
      </c>
      <c r="J10" s="20">
        <v>887000</v>
      </c>
      <c r="K10" s="24">
        <f t="shared" si="1"/>
        <v>0.35400225479143183</v>
      </c>
      <c r="L10" s="14"/>
      <c r="M10" s="15" t="s">
        <v>6</v>
      </c>
      <c r="N10">
        <v>3.14</v>
      </c>
    </row>
    <row r="11" spans="1:15" ht="16" x14ac:dyDescent="0.2">
      <c r="A11" s="15" t="s">
        <v>5</v>
      </c>
      <c r="B11" s="17">
        <f t="shared" si="2"/>
        <v>8.5621223135989868E-2</v>
      </c>
      <c r="C11" s="18">
        <f t="shared" si="3"/>
        <v>0.13221153846153841</v>
      </c>
      <c r="D11" s="19">
        <v>4.16</v>
      </c>
      <c r="E11" s="20">
        <v>487000</v>
      </c>
      <c r="F11" s="19">
        <f t="shared" si="0"/>
        <v>0.85420944558521561</v>
      </c>
      <c r="G11" s="21" t="s">
        <v>26</v>
      </c>
      <c r="H11" s="22"/>
      <c r="I11" s="23">
        <v>4.71</v>
      </c>
      <c r="J11" s="20">
        <v>507900</v>
      </c>
      <c r="K11" s="24">
        <f t="shared" si="1"/>
        <v>0.9273479031305375</v>
      </c>
      <c r="L11" s="14"/>
      <c r="M11" s="15" t="s">
        <v>5</v>
      </c>
      <c r="N11">
        <v>4.71</v>
      </c>
      <c r="O11">
        <v>33</v>
      </c>
    </row>
    <row r="12" spans="1:15" ht="16" x14ac:dyDescent="0.2">
      <c r="A12" s="15" t="s">
        <v>11</v>
      </c>
      <c r="B12" s="17">
        <f t="shared" si="2"/>
        <v>-0.63138407033764665</v>
      </c>
      <c r="C12" s="18">
        <f t="shared" si="3"/>
        <v>-0.50554621848739489</v>
      </c>
      <c r="D12" s="19">
        <v>29.75</v>
      </c>
      <c r="E12" s="20">
        <v>2900000</v>
      </c>
      <c r="F12" s="19">
        <f t="shared" si="0"/>
        <v>1.0258620689655173</v>
      </c>
      <c r="G12" s="21" t="s">
        <v>29</v>
      </c>
      <c r="H12" s="22"/>
      <c r="I12" s="23">
        <v>14.71</v>
      </c>
      <c r="J12" s="20">
        <v>3890000</v>
      </c>
      <c r="K12" s="24">
        <f t="shared" si="1"/>
        <v>0.37814910025706944</v>
      </c>
      <c r="L12" s="14"/>
      <c r="M12" s="15" t="s">
        <v>11</v>
      </c>
      <c r="N12">
        <v>14.71</v>
      </c>
      <c r="O12">
        <v>103</v>
      </c>
    </row>
    <row r="13" spans="1:15" ht="16" x14ac:dyDescent="0.2">
      <c r="A13" s="15" t="s">
        <v>37</v>
      </c>
      <c r="B13" s="17">
        <f t="shared" si="2"/>
        <v>-0.35722104312408837</v>
      </c>
      <c r="C13" s="18">
        <f t="shared" si="3"/>
        <v>-0.40933572710951527</v>
      </c>
      <c r="D13" s="19">
        <v>5.57</v>
      </c>
      <c r="E13" s="20">
        <v>687000</v>
      </c>
      <c r="F13" s="19">
        <f t="shared" si="0"/>
        <v>0.81077147016011653</v>
      </c>
      <c r="G13" s="34" t="s">
        <v>38</v>
      </c>
      <c r="H13" s="34"/>
      <c r="I13" s="23">
        <v>3.29</v>
      </c>
      <c r="J13" s="20">
        <v>631300</v>
      </c>
      <c r="K13" s="24">
        <f t="shared" si="1"/>
        <v>0.52114683985426902</v>
      </c>
      <c r="L13" s="14"/>
      <c r="M13" s="15" t="s">
        <v>37</v>
      </c>
      <c r="N13">
        <v>3.29</v>
      </c>
      <c r="O13">
        <v>23</v>
      </c>
    </row>
    <row r="14" spans="1:15" ht="16" x14ac:dyDescent="0.2">
      <c r="A14" s="15" t="s">
        <v>8</v>
      </c>
      <c r="B14" s="17">
        <f t="shared" si="2"/>
        <v>-0.87315346229058755</v>
      </c>
      <c r="C14" s="18">
        <f t="shared" si="3"/>
        <v>-0.85162337662337662</v>
      </c>
      <c r="D14" s="19">
        <v>61.6</v>
      </c>
      <c r="E14" s="20">
        <v>7500000</v>
      </c>
      <c r="F14" s="19">
        <f t="shared" si="0"/>
        <v>0.82133333333333336</v>
      </c>
      <c r="G14" s="21" t="s">
        <v>27</v>
      </c>
      <c r="H14" s="22"/>
      <c r="I14" s="23">
        <v>9.14</v>
      </c>
      <c r="J14" s="20">
        <v>8773000</v>
      </c>
      <c r="K14" s="24">
        <f t="shared" si="1"/>
        <v>0.10418328963866408</v>
      </c>
      <c r="L14" s="14"/>
      <c r="M14" s="15" t="s">
        <v>8</v>
      </c>
      <c r="N14">
        <v>9.14</v>
      </c>
      <c r="O14">
        <v>67</v>
      </c>
    </row>
    <row r="15" spans="1:15" ht="16" x14ac:dyDescent="0.2">
      <c r="A15" s="15" t="s">
        <v>3</v>
      </c>
      <c r="B15" s="17">
        <f t="shared" si="2"/>
        <v>-0.25871372906093926</v>
      </c>
      <c r="C15" s="18">
        <f t="shared" si="3"/>
        <v>-5.8823529411764705E-2</v>
      </c>
      <c r="D15" s="19">
        <v>2.125</v>
      </c>
      <c r="E15" s="20">
        <v>346000</v>
      </c>
      <c r="F15" s="19">
        <f t="shared" si="0"/>
        <v>0.61416184971098264</v>
      </c>
      <c r="G15" s="21" t="s">
        <v>22</v>
      </c>
      <c r="H15" s="22"/>
      <c r="I15" s="23">
        <v>2</v>
      </c>
      <c r="J15" s="20">
        <v>439300</v>
      </c>
      <c r="K15" s="24">
        <f t="shared" si="1"/>
        <v>0.45526974732529024</v>
      </c>
      <c r="L15" s="14"/>
      <c r="M15" s="15" t="s">
        <v>3</v>
      </c>
      <c r="N15">
        <v>2</v>
      </c>
      <c r="O15">
        <v>14</v>
      </c>
    </row>
    <row r="16" spans="1:15" ht="16" x14ac:dyDescent="0.2">
      <c r="A16" s="15" t="s">
        <v>9</v>
      </c>
      <c r="B16" s="17">
        <f t="shared" si="2"/>
        <v>-0.71882102272727266</v>
      </c>
      <c r="C16" s="18">
        <f t="shared" si="3"/>
        <v>-0.75681818181818172</v>
      </c>
      <c r="D16" s="19">
        <v>17.600000000000001</v>
      </c>
      <c r="E16" s="20">
        <v>1850000</v>
      </c>
      <c r="F16" s="19">
        <f t="shared" si="0"/>
        <v>0.9513513513513514</v>
      </c>
      <c r="G16" s="21" t="s">
        <v>27</v>
      </c>
      <c r="H16" s="22"/>
      <c r="I16" s="23">
        <v>4.28</v>
      </c>
      <c r="J16" s="20">
        <v>1600000</v>
      </c>
      <c r="K16" s="24">
        <f t="shared" si="1"/>
        <v>0.26750000000000002</v>
      </c>
      <c r="L16" s="14"/>
      <c r="M16" s="15" t="s">
        <v>9</v>
      </c>
      <c r="N16">
        <v>4.28</v>
      </c>
    </row>
    <row r="17" spans="1:15" ht="16" x14ac:dyDescent="0.2">
      <c r="A17" s="15" t="s">
        <v>4</v>
      </c>
      <c r="B17" s="17">
        <f t="shared" si="2"/>
        <v>0.10472103004291845</v>
      </c>
      <c r="C17" s="18">
        <f t="shared" si="3"/>
        <v>0.90666666666666662</v>
      </c>
      <c r="D17" s="19">
        <v>1.5</v>
      </c>
      <c r="E17" s="20">
        <v>378000</v>
      </c>
      <c r="F17" s="19">
        <f t="shared" si="0"/>
        <v>0.39682539682539686</v>
      </c>
      <c r="G17" s="21" t="s">
        <v>22</v>
      </c>
      <c r="H17" s="22"/>
      <c r="I17" s="23">
        <v>2.86</v>
      </c>
      <c r="J17" s="20">
        <v>652400</v>
      </c>
      <c r="K17" s="24">
        <f t="shared" si="1"/>
        <v>0.43838136112814224</v>
      </c>
      <c r="L17" s="14"/>
      <c r="M17" s="15" t="s">
        <v>4</v>
      </c>
      <c r="N17">
        <v>2.86</v>
      </c>
    </row>
    <row r="18" spans="1:15" ht="16" x14ac:dyDescent="0.2">
      <c r="A18" s="15" t="s">
        <v>20</v>
      </c>
      <c r="B18" s="17">
        <f t="shared" si="2"/>
        <v>8.0568720379146752E-2</v>
      </c>
      <c r="C18" s="18">
        <f t="shared" si="3"/>
        <v>-8.8000000000000078E-2</v>
      </c>
      <c r="D18" s="19">
        <v>1.25</v>
      </c>
      <c r="E18" s="20">
        <v>250000</v>
      </c>
      <c r="F18" s="19">
        <f t="shared" si="0"/>
        <v>0.5</v>
      </c>
      <c r="G18" s="21" t="s">
        <v>25</v>
      </c>
      <c r="H18" s="22"/>
      <c r="I18" s="23">
        <v>1.1399999999999999</v>
      </c>
      <c r="J18" s="20">
        <v>211000</v>
      </c>
      <c r="K18" s="24">
        <f t="shared" si="1"/>
        <v>0.54028436018957349</v>
      </c>
      <c r="L18" s="14"/>
      <c r="M18" s="15" t="s">
        <v>20</v>
      </c>
      <c r="N18">
        <v>8</v>
      </c>
    </row>
    <row r="19" spans="1:15" ht="16" x14ac:dyDescent="0.2">
      <c r="A19" s="15" t="s">
        <v>16</v>
      </c>
      <c r="B19" s="17">
        <f t="shared" si="2"/>
        <v>0.37685459940652821</v>
      </c>
      <c r="C19" s="18">
        <f t="shared" si="3"/>
        <v>1.4</v>
      </c>
      <c r="D19" s="19">
        <v>1.25</v>
      </c>
      <c r="E19" s="20">
        <v>580000</v>
      </c>
      <c r="F19" s="19">
        <f t="shared" si="0"/>
        <v>0.21551724137931036</v>
      </c>
      <c r="G19" s="21" t="s">
        <v>24</v>
      </c>
      <c r="H19" s="22"/>
      <c r="I19" s="23">
        <v>3</v>
      </c>
      <c r="J19" s="20">
        <v>1011000</v>
      </c>
      <c r="K19" s="24">
        <f t="shared" si="1"/>
        <v>0.29673590504451042</v>
      </c>
      <c r="L19" s="14"/>
      <c r="M19" s="15" t="s">
        <v>16</v>
      </c>
      <c r="N19">
        <v>3</v>
      </c>
    </row>
    <row r="20" spans="1:15" ht="16.25" customHeight="1" x14ac:dyDescent="0.2">
      <c r="A20" s="15" t="s">
        <v>13</v>
      </c>
      <c r="B20" s="17">
        <f t="shared" si="2"/>
        <v>-0.48938628158844766</v>
      </c>
      <c r="C20" s="18">
        <f t="shared" si="3"/>
        <v>-0.11600000000000002</v>
      </c>
      <c r="D20" s="19">
        <v>5</v>
      </c>
      <c r="E20" s="20">
        <v>800000</v>
      </c>
      <c r="F20" s="19">
        <f t="shared" si="0"/>
        <v>0.625</v>
      </c>
      <c r="G20" s="21" t="s">
        <v>24</v>
      </c>
      <c r="H20" s="22"/>
      <c r="I20" s="23">
        <v>4.42</v>
      </c>
      <c r="J20" s="20">
        <v>1385000</v>
      </c>
      <c r="K20" s="24">
        <f t="shared" si="1"/>
        <v>0.3191335740072202</v>
      </c>
      <c r="L20" s="14"/>
      <c r="M20" s="15" t="s">
        <v>13</v>
      </c>
      <c r="N20">
        <v>4.42</v>
      </c>
      <c r="O20">
        <v>31</v>
      </c>
    </row>
    <row r="21" spans="1:15" ht="16.25" customHeight="1" x14ac:dyDescent="0.2">
      <c r="A21" s="15" t="s">
        <v>19</v>
      </c>
      <c r="B21" s="17">
        <f t="shared" si="2"/>
        <v>-0.16966867518537085</v>
      </c>
      <c r="C21" s="18">
        <f t="shared" si="3"/>
        <v>-0.50097087378640781</v>
      </c>
      <c r="D21" s="19">
        <v>10.3</v>
      </c>
      <c r="E21" s="20">
        <v>500000</v>
      </c>
      <c r="F21" s="19">
        <f t="shared" si="0"/>
        <v>2.06</v>
      </c>
      <c r="G21" s="21" t="s">
        <v>24</v>
      </c>
      <c r="H21" s="22"/>
      <c r="I21" s="23">
        <v>5.14</v>
      </c>
      <c r="J21" s="20">
        <v>300500</v>
      </c>
      <c r="K21" s="24">
        <f t="shared" si="1"/>
        <v>1.7104825291181365</v>
      </c>
      <c r="L21" s="14"/>
      <c r="M21" s="15" t="s">
        <v>19</v>
      </c>
      <c r="N21">
        <v>5.14</v>
      </c>
    </row>
    <row r="22" spans="1:15" ht="16" x14ac:dyDescent="0.2">
      <c r="A22" s="15" t="s">
        <v>7</v>
      </c>
      <c r="B22" s="17">
        <f t="shared" si="2"/>
        <v>-0.6611817095688064</v>
      </c>
      <c r="C22" s="18">
        <f t="shared" si="3"/>
        <v>-0.67096774193548381</v>
      </c>
      <c r="D22" s="19">
        <v>10.85</v>
      </c>
      <c r="E22" s="20">
        <v>734000</v>
      </c>
      <c r="F22" s="19">
        <f t="shared" si="0"/>
        <v>1.4782016348773841</v>
      </c>
      <c r="G22" s="21" t="s">
        <v>22</v>
      </c>
      <c r="H22" s="22"/>
      <c r="I22" s="23">
        <v>3.57</v>
      </c>
      <c r="J22" s="20">
        <v>712800</v>
      </c>
      <c r="K22" s="24">
        <f t="shared" si="1"/>
        <v>0.50084175084175087</v>
      </c>
      <c r="L22" s="14"/>
      <c r="M22" s="15" t="s">
        <v>7</v>
      </c>
      <c r="N22">
        <v>3.57</v>
      </c>
    </row>
    <row r="23" spans="1:15" ht="37.75" customHeight="1" x14ac:dyDescent="0.2">
      <c r="A23" s="16" t="s">
        <v>42</v>
      </c>
      <c r="B23" s="17">
        <f t="shared" si="2"/>
        <v>-0.68676471327639699</v>
      </c>
      <c r="C23" s="18">
        <f t="shared" si="3"/>
        <v>-0.65229937782522385</v>
      </c>
      <c r="D23" s="19">
        <f>SUM(D5:D22)</f>
        <v>239.804</v>
      </c>
      <c r="E23" s="20">
        <f>SUM(E5:E22)</f>
        <v>24187000</v>
      </c>
      <c r="F23" s="25">
        <f t="shared" si="0"/>
        <v>0.99145822135858108</v>
      </c>
      <c r="G23" s="21"/>
      <c r="H23" s="22"/>
      <c r="I23" s="25">
        <f>SUM(I5:I22)</f>
        <v>83.38000000000001</v>
      </c>
      <c r="J23" s="20">
        <f>SUM(J5:J22)</f>
        <v>26848300</v>
      </c>
      <c r="K23" s="21">
        <f t="shared" ref="K23" si="6">SUM(I23/(J23/100000))</f>
        <v>0.31055970024172858</v>
      </c>
      <c r="L23" s="14"/>
      <c r="M23" s="16"/>
    </row>
    <row r="24" spans="1:15" s="13" customFormat="1" ht="32" customHeight="1" x14ac:dyDescent="0.2">
      <c r="A24" s="30" t="s">
        <v>48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5" s="13" customFormat="1" ht="32" customHeight="1" x14ac:dyDescent="0.2">
      <c r="A25" s="30" t="s">
        <v>47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5" s="13" customFormat="1" ht="32" customHeight="1" x14ac:dyDescent="0.2">
      <c r="A26" s="30" t="s">
        <v>35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5" s="13" customFormat="1" ht="32" customHeight="1" x14ac:dyDescent="0.2">
      <c r="A27" s="33" t="s">
        <v>36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5" s="13" customFormat="1" ht="32" customHeight="1" x14ac:dyDescent="0.2">
      <c r="A28" s="30" t="s">
        <v>30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5" s="13" customFormat="1" ht="20" customHeight="1" x14ac:dyDescent="0.2">
      <c r="A29" s="30" t="s">
        <v>21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5" s="13" customFormat="1" ht="32" customHeight="1" x14ac:dyDescent="0.2">
      <c r="A30" s="33" t="s">
        <v>32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5" s="13" customFormat="1" ht="20" customHeight="1" x14ac:dyDescent="0.2">
      <c r="A31" s="30" t="s">
        <v>12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5" s="13" customFormat="1" ht="20" customHeight="1" x14ac:dyDescent="0.2">
      <c r="A32" s="30" t="s">
        <v>44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3" s="13" customFormat="1" ht="32" customHeight="1" x14ac:dyDescent="0.2">
      <c r="A33" s="30" t="s">
        <v>39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3" s="13" customFormat="1" ht="18.5" customHeight="1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8" spans="1:13" x14ac:dyDescent="0.2">
      <c r="A38" s="4"/>
      <c r="B38" s="5"/>
      <c r="C38" s="5"/>
      <c r="D38" s="6"/>
      <c r="E38" s="6"/>
      <c r="F38" s="6"/>
      <c r="G38" s="6"/>
      <c r="H38" s="6"/>
      <c r="I38" s="6"/>
      <c r="J38" s="6"/>
      <c r="K38" s="7"/>
      <c r="M38" s="4"/>
    </row>
    <row r="39" spans="1:13" x14ac:dyDescent="0.2">
      <c r="A39" s="4"/>
      <c r="B39" s="5"/>
      <c r="C39" s="5"/>
      <c r="D39" s="6"/>
      <c r="E39" s="6"/>
      <c r="F39" s="6"/>
      <c r="G39" s="6"/>
      <c r="H39" s="6"/>
      <c r="I39" s="6"/>
      <c r="J39" s="6"/>
      <c r="K39" s="7"/>
      <c r="M39" s="4"/>
    </row>
    <row r="40" spans="1:13" x14ac:dyDescent="0.2">
      <c r="A40" s="4"/>
      <c r="B40" s="5"/>
      <c r="C40" s="5"/>
      <c r="D40" s="6"/>
      <c r="E40" s="6"/>
      <c r="F40" s="6"/>
      <c r="G40" s="6"/>
      <c r="H40" s="6"/>
      <c r="I40" s="6"/>
      <c r="J40" s="6"/>
      <c r="K40" s="7"/>
      <c r="M40" s="4"/>
    </row>
    <row r="41" spans="1:13" x14ac:dyDescent="0.2">
      <c r="A41" s="4"/>
      <c r="B41" s="5"/>
      <c r="C41" s="5"/>
      <c r="D41" s="6"/>
      <c r="E41" s="6"/>
      <c r="F41" s="6"/>
      <c r="G41" s="6"/>
      <c r="H41" s="6"/>
      <c r="I41" s="6"/>
      <c r="J41" s="6"/>
      <c r="K41" s="7"/>
      <c r="M41" s="4"/>
    </row>
    <row r="42" spans="1:13" x14ac:dyDescent="0.2">
      <c r="A42" s="8"/>
      <c r="B42" s="9"/>
      <c r="C42" s="9"/>
      <c r="D42" s="10"/>
      <c r="E42" s="10"/>
      <c r="F42" s="10"/>
      <c r="G42" s="10"/>
      <c r="H42" s="11"/>
      <c r="I42" s="10"/>
      <c r="J42" s="11"/>
      <c r="K42" s="12"/>
      <c r="M42" s="8"/>
    </row>
  </sheetData>
  <sortState ref="A5:K22">
    <sortCondition ref="A5:A22"/>
  </sortState>
  <mergeCells count="14">
    <mergeCell ref="A34:K34"/>
    <mergeCell ref="A33:K33"/>
    <mergeCell ref="A29:K29"/>
    <mergeCell ref="A2:K2"/>
    <mergeCell ref="A24:K24"/>
    <mergeCell ref="A26:K26"/>
    <mergeCell ref="A28:K28"/>
    <mergeCell ref="A31:K31"/>
    <mergeCell ref="A3:K3"/>
    <mergeCell ref="A27:K27"/>
    <mergeCell ref="A30:K30"/>
    <mergeCell ref="A32:K32"/>
    <mergeCell ref="A25:K25"/>
    <mergeCell ref="G13:H1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Moskos</dc:creator>
  <cp:lastModifiedBy>Microsoft Office User</cp:lastModifiedBy>
  <dcterms:created xsi:type="dcterms:W3CDTF">2023-01-06T23:20:07Z</dcterms:created>
  <dcterms:modified xsi:type="dcterms:W3CDTF">2023-01-12T19:23:38Z</dcterms:modified>
</cp:coreProperties>
</file>